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 Seymour\Documents\0Sync\D Backup\Conferences-Journals\SACLA Admin\SACLA 2018\"/>
    </mc:Choice>
  </mc:AlternateContent>
  <xr:revisionPtr revIDLastSave="0" documentId="8_{3A9FE27E-15C0-4597-BD11-5735109F7B92}" xr6:coauthVersionLast="36" xr6:coauthVersionMax="36" xr10:uidLastSave="{00000000-0000-0000-0000-000000000000}"/>
  <bookViews>
    <workbookView xWindow="0" yWindow="0" windowWidth="20490" windowHeight="69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1" l="1"/>
  <c r="B22" i="1" l="1"/>
  <c r="B14" i="1" l="1"/>
  <c r="B20" i="1" l="1"/>
  <c r="B10" i="1" l="1"/>
  <c r="B24" i="1" l="1"/>
  <c r="B25" i="1" l="1"/>
  <c r="B26" i="1" l="1"/>
  <c r="B30" i="1" s="1"/>
  <c r="B31" i="1" l="1"/>
  <c r="B33" i="1" s="1"/>
</calcChain>
</file>

<file path=xl/sharedStrings.xml><?xml version="1.0" encoding="utf-8"?>
<sst xmlns="http://schemas.openxmlformats.org/spreadsheetml/2006/main" count="49" uniqueCount="38">
  <si>
    <t>FUNDS RECEIVED</t>
  </si>
  <si>
    <t>Registration fees</t>
  </si>
  <si>
    <t>Events</t>
  </si>
  <si>
    <t>TOTAL RECEIVED FUNDS</t>
  </si>
  <si>
    <t>FUNDS PAID</t>
  </si>
  <si>
    <t>TOTAL PAID FUNDS</t>
  </si>
  <si>
    <t>XL Millennium fees (incl. VAT)</t>
  </si>
  <si>
    <t>SACLA 2018</t>
  </si>
  <si>
    <t>Logo Design</t>
  </si>
  <si>
    <t>Printing of programmes &amp; booklets</t>
  </si>
  <si>
    <t>Laptop Hire</t>
  </si>
  <si>
    <t>Payment of PhDs for Documentation</t>
  </si>
  <si>
    <t>Sponsored UCT Day Registration</t>
  </si>
  <si>
    <t>Krystal Beach Dinners</t>
  </si>
  <si>
    <t>Gifts: Scarves, beanies etc.</t>
  </si>
  <si>
    <t>Gifts - water bottles</t>
  </si>
  <si>
    <t>KeyNote shoulder accommodation</t>
  </si>
  <si>
    <t>Sponsorships</t>
  </si>
  <si>
    <t>PROFIT</t>
  </si>
  <si>
    <t>Krystal Beach Accommodation</t>
  </si>
  <si>
    <t>Accompanying persons</t>
  </si>
  <si>
    <t>Krystal Beach Conference Charges inc. lunches</t>
  </si>
  <si>
    <t>CCIS LaTeX Conversions</t>
  </si>
  <si>
    <t>UCT 15% Admin Charge</t>
  </si>
  <si>
    <t>Entertainer</t>
  </si>
  <si>
    <t>Décor &amp; lighting for dinner</t>
  </si>
  <si>
    <t>PA system for dinner inc. technician</t>
  </si>
  <si>
    <t>Technician on site for conference</t>
  </si>
  <si>
    <t>NWU Registration fees from bank account</t>
  </si>
  <si>
    <t>D Oliver</t>
  </si>
  <si>
    <t>Forecourt</t>
  </si>
  <si>
    <t>UCT</t>
  </si>
  <si>
    <t>The O Company</t>
  </si>
  <si>
    <t>Procon</t>
  </si>
  <si>
    <t>XL Millennium</t>
  </si>
  <si>
    <t>Organisation</t>
  </si>
  <si>
    <t>Krystal Beach</t>
  </si>
  <si>
    <t>FINANCIAL REPORT FINAL - SEP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</si>
</sst>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 &quot;R&quot;\ * #,##0.00_ ;_ &quot;R&quot;\ * \-#,##0.00_ ;_ &quot;R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theme="1"/>
      <name val="Arial Narrow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4F81BD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44" fontId="5" fillId="2" borderId="0" xfId="0" applyNumberFormat="1" applyFont="1" applyFill="1" applyBorder="1" applyAlignment="1">
      <alignment horizontal="center" vertical="center"/>
    </xf>
    <xf numFmtId="44" fontId="4" fillId="0" borderId="0" xfId="0" applyNumberFormat="1" applyFont="1" applyFill="1" applyBorder="1"/>
    <xf numFmtId="44" fontId="0" fillId="0" borderId="0" xfId="0" applyNumberFormat="1"/>
    <xf numFmtId="0" fontId="2" fillId="0" borderId="0" xfId="0" applyFont="1"/>
    <xf numFmtId="0" fontId="3" fillId="0" borderId="1" xfId="0" applyFont="1" applyFill="1" applyBorder="1" applyAlignment="1">
      <alignment horizontal="left"/>
    </xf>
    <xf numFmtId="44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0" xfId="0"/>
    <xf numFmtId="0" fontId="0" fillId="0" borderId="0" xfId="0"/>
    <xf numFmtId="0" fontId="4" fillId="3" borderId="1" xfId="0" applyFont="1" applyFill="1" applyBorder="1"/>
    <xf numFmtId="44" fontId="6" fillId="3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4" fontId="3" fillId="3" borderId="1" xfId="0" applyNumberFormat="1" applyFont="1" applyFill="1" applyBorder="1" applyAlignment="1">
      <alignment horizontal="left"/>
    </xf>
  </cellXfs>
  <cellStyles count="2">
    <cellStyle name="Currency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A3" sqref="A3"/>
    </sheetView>
  </sheetViews>
  <sheetFormatPr defaultRowHeight="14.5" x14ac:dyDescent="0.35"/>
  <cols>
    <col min="1" max="1" width="39.1796875" customWidth="1"/>
    <col min="2" max="2" width="12.453125" style="5" bestFit="1" customWidth="1"/>
    <col min="3" max="3" width="15.54296875" bestFit="1" customWidth="1"/>
    <col min="4" max="5" width="11.1796875" bestFit="1" customWidth="1"/>
    <col min="6" max="6" width="10.1796875" bestFit="1" customWidth="1"/>
  </cols>
  <sheetData>
    <row r="1" spans="1:3" x14ac:dyDescent="0.35">
      <c r="A1" s="6" t="s">
        <v>7</v>
      </c>
    </row>
    <row r="2" spans="1:3" x14ac:dyDescent="0.35">
      <c r="A2" s="6" t="s">
        <v>37</v>
      </c>
    </row>
    <row r="3" spans="1:3" x14ac:dyDescent="0.35">
      <c r="C3" t="s">
        <v>35</v>
      </c>
    </row>
    <row r="4" spans="1:3" x14ac:dyDescent="0.35">
      <c r="A4" s="7" t="s">
        <v>0</v>
      </c>
      <c r="B4" s="19"/>
    </row>
    <row r="5" spans="1:3" x14ac:dyDescent="0.35">
      <c r="A5" s="9" t="s">
        <v>1</v>
      </c>
      <c r="B5" s="16">
        <f>397845.5+7850-B6</f>
        <v>375695.5</v>
      </c>
    </row>
    <row r="6" spans="1:3" s="14" customFormat="1" x14ac:dyDescent="0.35">
      <c r="A6" s="9" t="s">
        <v>28</v>
      </c>
      <c r="B6" s="16">
        <v>30000</v>
      </c>
    </row>
    <row r="7" spans="1:3" x14ac:dyDescent="0.35">
      <c r="A7" s="9" t="s">
        <v>2</v>
      </c>
      <c r="B7" s="16">
        <v>5575</v>
      </c>
    </row>
    <row r="8" spans="1:3" x14ac:dyDescent="0.35">
      <c r="A8" s="9" t="s">
        <v>20</v>
      </c>
      <c r="B8" s="16">
        <v>25525</v>
      </c>
    </row>
    <row r="9" spans="1:3" x14ac:dyDescent="0.35">
      <c r="A9" s="9" t="s">
        <v>17</v>
      </c>
      <c r="B9" s="16">
        <v>142850</v>
      </c>
    </row>
    <row r="10" spans="1:3" x14ac:dyDescent="0.35">
      <c r="A10" s="10" t="s">
        <v>3</v>
      </c>
      <c r="B10" s="11">
        <f>SUM(B4:B9)</f>
        <v>579645.5</v>
      </c>
    </row>
    <row r="11" spans="1:3" x14ac:dyDescent="0.35">
      <c r="A11" s="2"/>
      <c r="B11" s="4"/>
    </row>
    <row r="12" spans="1:3" x14ac:dyDescent="0.35">
      <c r="A12" s="7" t="s">
        <v>4</v>
      </c>
      <c r="B12" s="8"/>
    </row>
    <row r="13" spans="1:3" s="14" customFormat="1" x14ac:dyDescent="0.35">
      <c r="A13" s="12" t="s">
        <v>27</v>
      </c>
      <c r="B13" s="16">
        <v>5865</v>
      </c>
      <c r="C13" s="18" t="s">
        <v>33</v>
      </c>
    </row>
    <row r="14" spans="1:3" x14ac:dyDescent="0.35">
      <c r="A14" s="12" t="s">
        <v>21</v>
      </c>
      <c r="B14" s="16">
        <f>124929.8-B21-B13</f>
        <v>113326.3</v>
      </c>
      <c r="C14" s="18" t="s">
        <v>36</v>
      </c>
    </row>
    <row r="15" spans="1:3" x14ac:dyDescent="0.35">
      <c r="A15" s="12" t="s">
        <v>19</v>
      </c>
      <c r="B15" s="16">
        <v>201168</v>
      </c>
      <c r="C15" s="18" t="s">
        <v>36</v>
      </c>
    </row>
    <row r="16" spans="1:3" x14ac:dyDescent="0.35">
      <c r="A16" s="12" t="s">
        <v>13</v>
      </c>
      <c r="B16" s="16">
        <v>54258.93</v>
      </c>
      <c r="C16" s="18" t="s">
        <v>36</v>
      </c>
    </row>
    <row r="17" spans="1:5" x14ac:dyDescent="0.35">
      <c r="A17" s="12" t="s">
        <v>6</v>
      </c>
      <c r="B17" s="16">
        <v>65435</v>
      </c>
      <c r="C17" s="18" t="s">
        <v>34</v>
      </c>
    </row>
    <row r="18" spans="1:5" s="14" customFormat="1" x14ac:dyDescent="0.35">
      <c r="A18" s="12" t="s">
        <v>25</v>
      </c>
      <c r="B18" s="16">
        <v>7808.5</v>
      </c>
      <c r="C18" s="18" t="s">
        <v>32</v>
      </c>
    </row>
    <row r="19" spans="1:5" s="14" customFormat="1" x14ac:dyDescent="0.35">
      <c r="A19" s="12" t="s">
        <v>24</v>
      </c>
      <c r="B19" s="16">
        <v>15000</v>
      </c>
      <c r="C19" s="17" t="s">
        <v>29</v>
      </c>
    </row>
    <row r="20" spans="1:5" x14ac:dyDescent="0.35">
      <c r="A20" s="12" t="s">
        <v>26</v>
      </c>
      <c r="B20" s="16">
        <f>19640.25-B19</f>
        <v>4640.25</v>
      </c>
      <c r="C20" s="18" t="s">
        <v>33</v>
      </c>
    </row>
    <row r="21" spans="1:5" x14ac:dyDescent="0.35">
      <c r="A21" s="15" t="s">
        <v>15</v>
      </c>
      <c r="B21" s="16">
        <v>5738.5</v>
      </c>
      <c r="C21" s="18" t="s">
        <v>30</v>
      </c>
    </row>
    <row r="22" spans="1:5" x14ac:dyDescent="0.35">
      <c r="A22" s="15" t="s">
        <v>22</v>
      </c>
      <c r="B22" s="16">
        <f>600*12</f>
        <v>7200</v>
      </c>
      <c r="C22" s="18" t="s">
        <v>31</v>
      </c>
    </row>
    <row r="23" spans="1:5" x14ac:dyDescent="0.35">
      <c r="A23" s="15" t="s">
        <v>9</v>
      </c>
      <c r="B23" s="16">
        <v>5258.88</v>
      </c>
      <c r="C23" s="18" t="s">
        <v>31</v>
      </c>
    </row>
    <row r="24" spans="1:5" x14ac:dyDescent="0.35">
      <c r="A24" s="15" t="s">
        <v>11</v>
      </c>
      <c r="B24" s="16">
        <f>(130*13+16*90)*(1+1/17)</f>
        <v>3314.1176470588234</v>
      </c>
      <c r="C24" s="18" t="s">
        <v>31</v>
      </c>
    </row>
    <row r="25" spans="1:5" x14ac:dyDescent="0.35">
      <c r="A25" s="15" t="s">
        <v>12</v>
      </c>
      <c r="B25" s="16">
        <f>3500</f>
        <v>3500</v>
      </c>
      <c r="C25" s="18" t="s">
        <v>31</v>
      </c>
    </row>
    <row r="26" spans="1:5" x14ac:dyDescent="0.35">
      <c r="A26" s="15" t="s">
        <v>14</v>
      </c>
      <c r="B26" s="16">
        <f>63.4+1274.45+850</f>
        <v>2187.8500000000004</v>
      </c>
      <c r="C26" s="18" t="s">
        <v>31</v>
      </c>
    </row>
    <row r="27" spans="1:5" x14ac:dyDescent="0.35">
      <c r="A27" s="15" t="s">
        <v>16</v>
      </c>
      <c r="B27" s="16">
        <v>1828.1</v>
      </c>
      <c r="C27" s="18" t="s">
        <v>31</v>
      </c>
    </row>
    <row r="28" spans="1:5" x14ac:dyDescent="0.35">
      <c r="A28" s="15" t="s">
        <v>10</v>
      </c>
      <c r="B28" s="16">
        <v>900</v>
      </c>
      <c r="C28" s="18" t="s">
        <v>31</v>
      </c>
    </row>
    <row r="29" spans="1:5" x14ac:dyDescent="0.35">
      <c r="A29" s="15" t="s">
        <v>8</v>
      </c>
      <c r="B29" s="16">
        <v>700</v>
      </c>
      <c r="C29" s="18" t="s">
        <v>31</v>
      </c>
    </row>
    <row r="30" spans="1:5" s="13" customFormat="1" x14ac:dyDescent="0.35">
      <c r="A30" s="15" t="s">
        <v>23</v>
      </c>
      <c r="B30" s="16">
        <f>SUM(B22:B29)*0.15</f>
        <v>3733.3421470588228</v>
      </c>
      <c r="C30" s="18" t="s">
        <v>31</v>
      </c>
      <c r="D30" s="5"/>
      <c r="E30" s="5"/>
    </row>
    <row r="31" spans="1:5" x14ac:dyDescent="0.35">
      <c r="A31" s="10" t="s">
        <v>5</v>
      </c>
      <c r="B31" s="11">
        <f>SUM(B12:B30)</f>
        <v>501862.76979411754</v>
      </c>
    </row>
    <row r="32" spans="1:5" x14ac:dyDescent="0.35">
      <c r="A32" s="2"/>
      <c r="B32" s="4"/>
    </row>
    <row r="33" spans="1:5" x14ac:dyDescent="0.35">
      <c r="A33" s="1" t="s">
        <v>18</v>
      </c>
      <c r="B33" s="3">
        <f>B10-B31</f>
        <v>77782.730205882457</v>
      </c>
    </row>
    <row r="34" spans="1:5" x14ac:dyDescent="0.35">
      <c r="D34" s="13"/>
      <c r="E34" s="13"/>
    </row>
  </sheetData>
  <sortState ref="A14:B29">
    <sortCondition descending="1" ref="B14:B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</dc:creator>
  <cp:lastModifiedBy>Lisa Seymour</cp:lastModifiedBy>
  <dcterms:created xsi:type="dcterms:W3CDTF">2018-06-19T12:18:29Z</dcterms:created>
  <dcterms:modified xsi:type="dcterms:W3CDTF">2019-03-22T12:15:10Z</dcterms:modified>
</cp:coreProperties>
</file>